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nz-my.sharepoint.com/personal/joanne_gisborne_dairynz_co_nz/Documents/Desktop/Website/Resources/"/>
    </mc:Choice>
  </mc:AlternateContent>
  <xr:revisionPtr revIDLastSave="0" documentId="8_{1531E34F-4997-404C-878E-E368CF9D1C85}" xr6:coauthVersionLast="47" xr6:coauthVersionMax="47" xr10:uidLastSave="{00000000-0000-0000-0000-000000000000}"/>
  <bookViews>
    <workbookView xWindow="-120" yWindow="-120" windowWidth="29040" windowHeight="15720" xr2:uid="{F7B04174-BC32-4C81-8E0D-2271583628F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1" l="1"/>
  <c r="G18" i="1" s="1"/>
  <c r="E13" i="1"/>
  <c r="H13" i="1" s="1"/>
  <c r="E12" i="1"/>
  <c r="H12" i="1" s="1"/>
  <c r="E11" i="1"/>
  <c r="H11" i="1" s="1"/>
  <c r="E10" i="1"/>
  <c r="H10" i="1" s="1"/>
  <c r="D10" i="1"/>
  <c r="E9" i="1"/>
  <c r="H9" i="1" s="1"/>
  <c r="E8" i="1"/>
  <c r="H8" i="1" s="1"/>
  <c r="E7" i="1"/>
  <c r="H7" i="1" s="1"/>
  <c r="E6" i="1"/>
  <c r="H6" i="1" s="1"/>
  <c r="G4" i="1"/>
  <c r="K9" i="1" s="1"/>
  <c r="K12" i="1" l="1"/>
  <c r="L12" i="1" s="1"/>
  <c r="K10" i="1"/>
  <c r="L10" i="1" s="1"/>
  <c r="K11" i="1"/>
  <c r="L11" i="1" s="1"/>
  <c r="K13" i="1"/>
  <c r="L13" i="1" s="1"/>
  <c r="L9" i="1"/>
  <c r="K6" i="1"/>
  <c r="L6" i="1" s="1"/>
  <c r="K7" i="1"/>
  <c r="L7" i="1" s="1"/>
  <c r="K8" i="1"/>
  <c r="L8" i="1" s="1"/>
</calcChain>
</file>

<file path=xl/sharedStrings.xml><?xml version="1.0" encoding="utf-8"?>
<sst xmlns="http://schemas.openxmlformats.org/spreadsheetml/2006/main" count="44" uniqueCount="39">
  <si>
    <r>
      <t xml:space="preserve">Adapt this tool for your farm by </t>
    </r>
    <r>
      <rPr>
        <b/>
        <sz val="11"/>
        <rFont val="Calibri Light"/>
        <family val="2"/>
        <scheme val="major"/>
      </rPr>
      <t>changing the figures in any</t>
    </r>
    <r>
      <rPr>
        <sz val="11"/>
        <rFont val="Calibri Light"/>
        <family val="2"/>
        <scheme val="major"/>
      </rPr>
      <t xml:space="preserve"> </t>
    </r>
    <r>
      <rPr>
        <b/>
        <sz val="11"/>
        <rFont val="Calibri Light"/>
        <family val="2"/>
        <scheme val="major"/>
      </rPr>
      <t xml:space="preserve">white cell </t>
    </r>
    <r>
      <rPr>
        <sz val="11"/>
        <rFont val="Calibri Light"/>
        <family val="2"/>
        <scheme val="major"/>
      </rPr>
      <t>to reflect your farms costs, utilisation and energy content of different supplementary feeds. Green and grey cells are formulated to calculate the cost per BCS gain based off what you insert into the white cells</t>
    </r>
  </si>
  <si>
    <t>To be hidden</t>
  </si>
  <si>
    <t>Cow Liveweight</t>
  </si>
  <si>
    <t>kg lwt</t>
  </si>
  <si>
    <t>Kg liveweight per BCS</t>
  </si>
  <si>
    <t>kg</t>
  </si>
  <si>
    <t>Cost per Unit Feed</t>
  </si>
  <si>
    <t>Unit of Feed</t>
  </si>
  <si>
    <t>KgDM/ Unit feed</t>
  </si>
  <si>
    <t>Feed Cost $/tDM</t>
  </si>
  <si>
    <t>Cost to feed out incl Labour $/tDM</t>
  </si>
  <si>
    <t>Utilisation Incl losses in storage</t>
  </si>
  <si>
    <t>c/kgDM Eaten</t>
  </si>
  <si>
    <t>ME/kg DM</t>
  </si>
  <si>
    <t>Efficincy of lwt gain</t>
  </si>
  <si>
    <t>Kg DM Eaten/CS</t>
  </si>
  <si>
    <t>Cost per BCS gain</t>
  </si>
  <si>
    <t>Nitrogen</t>
  </si>
  <si>
    <t>/kg N</t>
  </si>
  <si>
    <t>/tonne</t>
  </si>
  <si>
    <t>/kg DM</t>
  </si>
  <si>
    <t>Grazing</t>
  </si>
  <si>
    <t>/week</t>
  </si>
  <si>
    <t>Baleage</t>
  </si>
  <si>
    <t xml:space="preserve"> /bale</t>
  </si>
  <si>
    <t>Return per BCS Gain (BCS 4.0 to 5.0)</t>
  </si>
  <si>
    <t xml:space="preserve">Milksolids </t>
  </si>
  <si>
    <t>kg MS @ milk price of</t>
  </si>
  <si>
    <t>Milksolids/BCS: BCS 3.0-4.0 = 18 kgMS; BCS 3.5-4.5 = 15 kgMS; BCS 4.0-5.0 = 12.5 kg MS</t>
  </si>
  <si>
    <t>Reproduction</t>
  </si>
  <si>
    <t>(and milk production year 2)</t>
  </si>
  <si>
    <t>12 week mating</t>
  </si>
  <si>
    <t>Will be higher if BCS less than 4.0</t>
  </si>
  <si>
    <t>PKE Blend Inshed</t>
  </si>
  <si>
    <t>PKE trailers</t>
  </si>
  <si>
    <t>Gross Return from BCS Gain</t>
  </si>
  <si>
    <t>Maize Silage Purchased</t>
  </si>
  <si>
    <t>Pasture Silage N Boosted Made on Farm</t>
  </si>
  <si>
    <t xml:space="preserve"> Feeding Supplements to Dry Cows for Condition Score (BCS)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</si>
</sst>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164" formatCode="&quot;$&quot;#,##0.00"/>
    <numFmt numFmtId="165" formatCode="&quot;$&quot;#,##0"/>
    <numFmt numFmtId="166" formatCode="0.0"/>
  </numFmts>
  <fonts count="20" x14ac:knownFonts="1">
    <font>
      <sz val="11"/>
      <color theme="1"/>
      <name val="Calibri"/>
      <family val="2"/>
      <scheme val="minor"/>
    </font>
    <font>
      <sz val="11"/>
      <color theme="0"/>
      <name val="Calibri"/>
      <family val="2"/>
      <scheme val="minor"/>
    </font>
    <font>
      <b/>
      <sz val="12"/>
      <color indexed="10"/>
      <name val="Calibri"/>
      <family val="2"/>
      <scheme val="minor"/>
    </font>
    <font>
      <sz val="9"/>
      <color rgb="FFFF0000"/>
      <name val="Calibri"/>
      <family val="2"/>
      <scheme val="minor"/>
    </font>
    <font>
      <b/>
      <sz val="14"/>
      <color theme="1"/>
      <name val="Calibri"/>
      <family val="2"/>
      <scheme val="minor"/>
    </font>
    <font>
      <b/>
      <sz val="14"/>
      <name val="Calibri"/>
      <family val="2"/>
      <scheme val="minor"/>
    </font>
    <font>
      <b/>
      <sz val="11"/>
      <name val="Calibri"/>
      <family val="2"/>
      <scheme val="minor"/>
    </font>
    <font>
      <b/>
      <u/>
      <sz val="11"/>
      <name val="Calibri"/>
      <family val="2"/>
      <scheme val="minor"/>
    </font>
    <font>
      <b/>
      <sz val="10"/>
      <name val="Calibri"/>
      <family val="2"/>
      <scheme val="minor"/>
    </font>
    <font>
      <b/>
      <sz val="12"/>
      <name val="Calibri"/>
      <family val="2"/>
      <scheme val="minor"/>
    </font>
    <font>
      <b/>
      <sz val="16"/>
      <name val="Calibri"/>
      <family val="2"/>
      <scheme val="minor"/>
    </font>
    <font>
      <sz val="12"/>
      <name val="Calibri"/>
      <family val="2"/>
      <scheme val="minor"/>
    </font>
    <font>
      <b/>
      <i/>
      <sz val="10"/>
      <name val="Calibri"/>
      <family val="2"/>
      <scheme val="minor"/>
    </font>
    <font>
      <b/>
      <i/>
      <sz val="11"/>
      <color indexed="10"/>
      <name val="Calibri"/>
      <family val="2"/>
      <scheme val="minor"/>
    </font>
    <font>
      <sz val="10"/>
      <name val="Calibri"/>
      <family val="2"/>
      <scheme val="minor"/>
    </font>
    <font>
      <sz val="14"/>
      <name val="Calibri"/>
      <family val="2"/>
      <scheme val="minor"/>
    </font>
    <font>
      <sz val="11"/>
      <name val="Calibri Light"/>
      <family val="2"/>
      <scheme val="major"/>
    </font>
    <font>
      <b/>
      <sz val="11"/>
      <name val="Calibri Light"/>
      <family val="2"/>
      <scheme val="major"/>
    </font>
    <font>
      <b/>
      <sz val="14"/>
      <color theme="0"/>
      <name val="Calibri"/>
      <family val="2"/>
      <scheme val="minor"/>
    </font>
    <font>
      <b/>
      <sz val="18"/>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9BE28"/>
        <bgColor indexed="64"/>
      </patternFill>
    </fill>
    <fill>
      <patternFill patternType="solid">
        <fgColor theme="2"/>
        <bgColor indexed="64"/>
      </patternFill>
    </fill>
    <fill>
      <patternFill patternType="solid">
        <fgColor theme="0" tint="-4.9989318521683403E-2"/>
        <bgColor indexed="64"/>
      </patternFill>
    </fill>
    <fill>
      <patternFill patternType="solid">
        <fgColor rgb="FF00461E"/>
        <bgColor indexed="64"/>
      </patternFill>
    </fill>
    <fill>
      <patternFill patternType="solid">
        <fgColor rgb="FF2E9C3C"/>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rgb="FF69BE28"/>
      </right>
      <top style="medium">
        <color indexed="64"/>
      </top>
      <bottom/>
      <diagonal/>
    </border>
    <border>
      <left style="thin">
        <color rgb="FF69BE28"/>
      </left>
      <right/>
      <top/>
      <bottom/>
      <diagonal/>
    </border>
    <border>
      <left/>
      <right style="thin">
        <color rgb="FF69BE28"/>
      </right>
      <top/>
      <bottom/>
      <diagonal/>
    </border>
    <border>
      <left/>
      <right style="thin">
        <color rgb="FF69BE28"/>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80">
    <xf numFmtId="0" fontId="0" fillId="0" borderId="0" xfId="0"/>
    <xf numFmtId="0" fontId="0" fillId="0" borderId="5" xfId="0" applyBorder="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8" fillId="2" borderId="0" xfId="0" applyFont="1" applyFill="1" applyAlignment="1">
      <alignment horizontal="center" vertical="center" wrapText="1"/>
    </xf>
    <xf numFmtId="0" fontId="0" fillId="2" borderId="6" xfId="0" applyFill="1" applyBorder="1" applyAlignment="1">
      <alignment horizontal="center" vertical="center" wrapText="1"/>
    </xf>
    <xf numFmtId="0" fontId="9" fillId="3" borderId="0" xfId="0" applyFont="1" applyFill="1" applyAlignment="1">
      <alignment horizontal="left" vertical="center" wrapText="1"/>
    </xf>
    <xf numFmtId="6" fontId="5" fillId="3" borderId="0" xfId="0" applyNumberFormat="1" applyFont="1" applyFill="1" applyAlignment="1">
      <alignment horizontal="center" vertical="center" wrapText="1"/>
    </xf>
    <xf numFmtId="0" fontId="14" fillId="3" borderId="0" xfId="0" applyFont="1" applyFill="1" applyAlignment="1">
      <alignment vertical="top" wrapText="1"/>
    </xf>
    <xf numFmtId="0" fontId="13" fillId="2" borderId="0" xfId="0" applyFont="1" applyFill="1" applyAlignment="1">
      <alignment horizontal="left" vertical="center" wrapText="1"/>
    </xf>
    <xf numFmtId="0" fontId="13" fillId="2" borderId="6" xfId="0" applyFont="1" applyFill="1" applyBorder="1" applyAlignment="1">
      <alignment horizontal="left" vertical="center" wrapText="1"/>
    </xf>
    <xf numFmtId="0" fontId="0" fillId="6" borderId="0" xfId="0" applyFill="1"/>
    <xf numFmtId="0" fontId="6" fillId="5" borderId="0" xfId="0" applyFont="1" applyFill="1" applyAlignment="1">
      <alignment horizontal="center" vertical="center" wrapText="1"/>
    </xf>
    <xf numFmtId="164" fontId="15" fillId="3" borderId="0" xfId="0" applyNumberFormat="1" applyFont="1" applyFill="1" applyAlignment="1" applyProtection="1">
      <alignment horizontal="center" vertical="center" wrapText="1"/>
      <protection locked="0"/>
    </xf>
    <xf numFmtId="164" fontId="6" fillId="5" borderId="0" xfId="0" applyNumberFormat="1" applyFont="1" applyFill="1" applyAlignment="1">
      <alignment horizontal="left" vertical="center" wrapText="1"/>
    </xf>
    <xf numFmtId="3" fontId="15" fillId="3" borderId="0" xfId="0" applyNumberFormat="1" applyFont="1" applyFill="1" applyAlignment="1" applyProtection="1">
      <alignment horizontal="center" vertical="center" wrapText="1"/>
      <protection locked="0"/>
    </xf>
    <xf numFmtId="165" fontId="15" fillId="5" borderId="0" xfId="0" applyNumberFormat="1" applyFont="1" applyFill="1" applyAlignment="1">
      <alignment horizontal="center" vertical="center" wrapText="1"/>
    </xf>
    <xf numFmtId="6" fontId="15" fillId="3" borderId="0" xfId="0" applyNumberFormat="1" applyFont="1" applyFill="1" applyAlignment="1" applyProtection="1">
      <alignment horizontal="center" vertical="center" wrapText="1"/>
      <protection locked="0"/>
    </xf>
    <xf numFmtId="9" fontId="15" fillId="3" borderId="0" xfId="0" applyNumberFormat="1" applyFont="1" applyFill="1" applyAlignment="1" applyProtection="1">
      <alignment horizontal="center" vertical="center" wrapText="1"/>
      <protection locked="0"/>
    </xf>
    <xf numFmtId="1" fontId="15" fillId="5" borderId="0" xfId="0" applyNumberFormat="1" applyFont="1" applyFill="1" applyAlignment="1">
      <alignment horizontal="center" vertical="center" wrapText="1"/>
    </xf>
    <xf numFmtId="166" fontId="11" fillId="3" borderId="0" xfId="0" applyNumberFormat="1" applyFont="1" applyFill="1" applyAlignment="1" applyProtection="1">
      <alignment horizontal="center" vertical="center" wrapText="1"/>
      <protection locked="0"/>
    </xf>
    <xf numFmtId="2" fontId="11" fillId="5" borderId="0" xfId="0" applyNumberFormat="1" applyFont="1" applyFill="1" applyAlignment="1">
      <alignment horizontal="center" vertical="center" wrapText="1"/>
    </xf>
    <xf numFmtId="165" fontId="5" fillId="7" borderId="0" xfId="0" applyNumberFormat="1" applyFont="1" applyFill="1" applyAlignment="1">
      <alignment horizontal="center" vertical="center" wrapText="1"/>
    </xf>
    <xf numFmtId="165" fontId="15" fillId="3" borderId="0" xfId="0" applyNumberFormat="1" applyFont="1" applyFill="1" applyAlignment="1" applyProtection="1">
      <alignment horizontal="center" vertical="center" wrapText="1"/>
      <protection locked="0"/>
    </xf>
    <xf numFmtId="165" fontId="6" fillId="5" borderId="0" xfId="0" applyNumberFormat="1" applyFont="1" applyFill="1" applyAlignment="1">
      <alignment horizontal="left" vertical="center" wrapText="1"/>
    </xf>
    <xf numFmtId="6" fontId="15" fillId="5" borderId="0" xfId="0" applyNumberFormat="1" applyFont="1" applyFill="1" applyAlignment="1">
      <alignment horizontal="center" vertical="center" wrapText="1"/>
    </xf>
    <xf numFmtId="6" fontId="15" fillId="3" borderId="0" xfId="0" quotePrefix="1" applyNumberFormat="1" applyFont="1" applyFill="1" applyAlignment="1" applyProtection="1">
      <alignment horizontal="center" vertical="center" wrapText="1"/>
      <protection locked="0"/>
    </xf>
    <xf numFmtId="165" fontId="15" fillId="3" borderId="0" xfId="0" quotePrefix="1" applyNumberFormat="1" applyFont="1" applyFill="1" applyAlignment="1" applyProtection="1">
      <alignment horizontal="center" vertical="center" wrapText="1"/>
      <protection locked="0"/>
    </xf>
    <xf numFmtId="0" fontId="18" fillId="7" borderId="8" xfId="0" applyFont="1" applyFill="1" applyBorder="1" applyAlignment="1">
      <alignment horizontal="left" vertical="center" wrapText="1"/>
    </xf>
    <xf numFmtId="0" fontId="4" fillId="3" borderId="8" xfId="0" applyFont="1" applyFill="1" applyBorder="1" applyAlignment="1" applyProtection="1">
      <alignment horizontal="center" vertical="center" wrapText="1"/>
      <protection locked="0"/>
    </xf>
    <xf numFmtId="1" fontId="5" fillId="3" borderId="8" xfId="0" applyNumberFormat="1" applyFont="1" applyFill="1" applyBorder="1" applyAlignment="1" applyProtection="1">
      <alignment horizontal="center" vertical="center" wrapText="1"/>
      <protection locked="0"/>
    </xf>
    <xf numFmtId="0" fontId="0" fillId="7" borderId="8" xfId="0" applyFill="1" applyBorder="1" applyAlignment="1">
      <alignment horizontal="center" vertical="center" wrapText="1"/>
    </xf>
    <xf numFmtId="0" fontId="3" fillId="4" borderId="8" xfId="0" applyFont="1" applyFill="1" applyBorder="1" applyAlignment="1">
      <alignment horizontal="center" vertical="center" wrapText="1"/>
    </xf>
    <xf numFmtId="0" fontId="0" fillId="8" borderId="9" xfId="0" applyFill="1" applyBorder="1" applyAlignment="1">
      <alignment vertical="center" wrapText="1"/>
    </xf>
    <xf numFmtId="0" fontId="6" fillId="8" borderId="9" xfId="0" applyFont="1" applyFill="1" applyBorder="1" applyAlignment="1">
      <alignment horizontal="center" vertical="center" wrapText="1"/>
    </xf>
    <xf numFmtId="0" fontId="6" fillId="8" borderId="9" xfId="0" applyFont="1" applyFill="1" applyBorder="1" applyAlignment="1">
      <alignment vertical="center" wrapText="1"/>
    </xf>
    <xf numFmtId="0" fontId="7" fillId="8" borderId="9" xfId="0" applyFont="1" applyFill="1" applyBorder="1" applyAlignment="1">
      <alignment horizontal="center" vertical="center" wrapText="1"/>
    </xf>
    <xf numFmtId="0" fontId="0" fillId="0" borderId="9" xfId="0" applyBorder="1"/>
    <xf numFmtId="0" fontId="6" fillId="5" borderId="9" xfId="0" applyFont="1" applyFill="1" applyBorder="1" applyAlignment="1">
      <alignment horizontal="center" vertical="center" wrapText="1"/>
    </xf>
    <xf numFmtId="165" fontId="15" fillId="3" borderId="9" xfId="0" applyNumberFormat="1" applyFont="1" applyFill="1" applyBorder="1" applyAlignment="1" applyProtection="1">
      <alignment horizontal="center" vertical="center" wrapText="1"/>
      <protection locked="0"/>
    </xf>
    <xf numFmtId="165" fontId="6" fillId="5" borderId="9" xfId="0" applyNumberFormat="1" applyFont="1" applyFill="1" applyBorder="1" applyAlignment="1">
      <alignment horizontal="left" vertical="center" wrapText="1"/>
    </xf>
    <xf numFmtId="3" fontId="15" fillId="3" borderId="9" xfId="0" applyNumberFormat="1" applyFont="1" applyFill="1" applyBorder="1" applyAlignment="1" applyProtection="1">
      <alignment horizontal="center" vertical="center" wrapText="1"/>
      <protection locked="0"/>
    </xf>
    <xf numFmtId="6" fontId="15" fillId="5" borderId="9" xfId="0" applyNumberFormat="1" applyFont="1" applyFill="1" applyBorder="1" applyAlignment="1">
      <alignment horizontal="center" vertical="center" wrapText="1"/>
    </xf>
    <xf numFmtId="6" fontId="15" fillId="3" borderId="9" xfId="0" applyNumberFormat="1" applyFont="1" applyFill="1" applyBorder="1" applyAlignment="1" applyProtection="1">
      <alignment horizontal="center" vertical="center" wrapText="1"/>
      <protection locked="0"/>
    </xf>
    <xf numFmtId="9" fontId="15" fillId="3" borderId="9" xfId="0" applyNumberFormat="1" applyFont="1" applyFill="1" applyBorder="1" applyAlignment="1" applyProtection="1">
      <alignment horizontal="center" vertical="center" wrapText="1"/>
      <protection locked="0"/>
    </xf>
    <xf numFmtId="1" fontId="15" fillId="5" borderId="9" xfId="0" applyNumberFormat="1" applyFont="1" applyFill="1" applyBorder="1" applyAlignment="1">
      <alignment horizontal="center" vertical="center" wrapText="1"/>
    </xf>
    <xf numFmtId="166" fontId="11" fillId="3" borderId="9" xfId="0" applyNumberFormat="1" applyFont="1" applyFill="1" applyBorder="1" applyAlignment="1" applyProtection="1">
      <alignment horizontal="center" vertical="center" wrapText="1"/>
      <protection locked="0"/>
    </xf>
    <xf numFmtId="2" fontId="11" fillId="5" borderId="9" xfId="0" applyNumberFormat="1" applyFont="1" applyFill="1" applyBorder="1" applyAlignment="1">
      <alignment horizontal="center" vertical="center" wrapText="1"/>
    </xf>
    <xf numFmtId="165" fontId="5" fillId="7" borderId="9" xfId="0" applyNumberFormat="1" applyFont="1" applyFill="1" applyBorder="1" applyAlignment="1">
      <alignment horizontal="center" vertical="center" wrapText="1"/>
    </xf>
    <xf numFmtId="0" fontId="15" fillId="3" borderId="8" xfId="0" applyFont="1" applyFill="1" applyBorder="1" applyAlignment="1" applyProtection="1">
      <alignment horizontal="center" vertical="center" wrapText="1"/>
      <protection locked="0"/>
    </xf>
    <xf numFmtId="8" fontId="15" fillId="3" borderId="8" xfId="0" applyNumberFormat="1" applyFont="1" applyFill="1" applyBorder="1" applyAlignment="1" applyProtection="1">
      <alignment horizontal="center" vertical="center" wrapText="1"/>
      <protection locked="0"/>
    </xf>
    <xf numFmtId="6" fontId="5" fillId="5" borderId="8" xfId="0" applyNumberFormat="1" applyFont="1" applyFill="1" applyBorder="1" applyAlignment="1">
      <alignment horizontal="center" vertical="center" wrapText="1"/>
    </xf>
    <xf numFmtId="6" fontId="5" fillId="3" borderId="8" xfId="0" applyNumberFormat="1" applyFont="1" applyFill="1" applyBorder="1" applyAlignment="1" applyProtection="1">
      <alignment horizontal="center" vertical="center" wrapText="1"/>
      <protection locked="0"/>
    </xf>
    <xf numFmtId="6" fontId="18" fillId="7" borderId="8" xfId="0" applyNumberFormat="1" applyFont="1" applyFill="1" applyBorder="1" applyAlignment="1">
      <alignment horizontal="center" vertical="center" wrapText="1"/>
    </xf>
    <xf numFmtId="0" fontId="1" fillId="7" borderId="7" xfId="0" applyFont="1" applyFill="1" applyBorder="1" applyAlignment="1">
      <alignment vertical="center" wrapText="1"/>
    </xf>
    <xf numFmtId="0" fontId="1" fillId="7" borderId="0" xfId="0" applyFont="1" applyFill="1" applyAlignment="1">
      <alignment vertical="center" wrapText="1"/>
    </xf>
    <xf numFmtId="0" fontId="0" fillId="7" borderId="0" xfId="0" applyFill="1"/>
    <xf numFmtId="0" fontId="1" fillId="7" borderId="0" xfId="0" applyFont="1" applyFill="1" applyAlignment="1">
      <alignment horizontal="left" vertical="center" wrapText="1"/>
    </xf>
    <xf numFmtId="0" fontId="14" fillId="3" borderId="0" xfId="0" applyFont="1" applyFill="1" applyAlignment="1">
      <alignment horizontal="left" vertical="top" wrapText="1"/>
    </xf>
    <xf numFmtId="0" fontId="9" fillId="2" borderId="3" xfId="0" applyFont="1" applyFill="1" applyBorder="1" applyAlignment="1">
      <alignment horizontal="left" vertical="center" wrapText="1"/>
    </xf>
    <xf numFmtId="0" fontId="9" fillId="2" borderId="0" xfId="0" applyFont="1" applyFill="1" applyAlignment="1">
      <alignment horizontal="left" vertical="center" wrapText="1"/>
    </xf>
    <xf numFmtId="0" fontId="5" fillId="5" borderId="8" xfId="0" applyFont="1" applyFill="1" applyBorder="1" applyAlignment="1">
      <alignment horizontal="left" vertical="center" wrapText="1"/>
    </xf>
    <xf numFmtId="0" fontId="11" fillId="5" borderId="8"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9" fillId="5" borderId="8"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6"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19" fillId="7" borderId="1"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18" fillId="7" borderId="8" xfId="0" applyFont="1" applyFill="1" applyBorder="1" applyAlignment="1">
      <alignment horizontal="left" vertical="center" wrapText="1"/>
    </xf>
    <xf numFmtId="0" fontId="18" fillId="7" borderId="8"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0" xfId="0" applyFont="1" applyFill="1" applyAlignment="1">
      <alignment horizontal="left" vertical="center" wrapText="1"/>
    </xf>
    <xf numFmtId="0" fontId="16" fillId="6" borderId="3" xfId="0" applyFont="1" applyFill="1" applyBorder="1" applyAlignment="1">
      <alignment horizontal="left" vertical="center" wrapText="1"/>
    </xf>
    <xf numFmtId="0" fontId="16"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0461E"/>
      <color rgb="FF2E9C3C"/>
      <color rgb="FF69BE28"/>
      <color rgb="FF353735"/>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10</xdr:col>
      <xdr:colOff>523875</xdr:colOff>
      <xdr:row>20</xdr:row>
      <xdr:rowOff>30956</xdr:rowOff>
    </xdr:to>
    <xdr:sp macro="" textlink="">
      <xdr:nvSpPr>
        <xdr:cNvPr id="4" name="TextBox 3">
          <a:extLst>
            <a:ext uri="{FF2B5EF4-FFF2-40B4-BE49-F238E27FC236}">
              <a16:creationId xmlns:a16="http://schemas.microsoft.com/office/drawing/2014/main" id="{A5FD6BAE-778D-4F3C-B28F-C9D81B1AB3EF}"/>
            </a:ext>
          </a:extLst>
        </xdr:cNvPr>
        <xdr:cNvSpPr txBox="1"/>
      </xdr:nvSpPr>
      <xdr:spPr>
        <a:xfrm>
          <a:off x="0" y="6191250"/>
          <a:ext cx="8410575" cy="583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NZ" sz="800" b="0" i="1" u="none" strike="noStrike">
              <a:solidFill>
                <a:sysClr val="windowText" lastClr="000000"/>
              </a:solidFill>
              <a:effectLst/>
              <a:latin typeface="+mn-lt"/>
              <a:ea typeface="+mn-ea"/>
              <a:cs typeface="+mn-cs"/>
            </a:rPr>
            <a:t>Disclaimer: DairyNZ ("DairyNZ, "we", "our")</a:t>
          </a:r>
          <a:r>
            <a:rPr lang="en-NZ" sz="800" b="0" i="1" u="none" strike="noStrike" baseline="0">
              <a:solidFill>
                <a:sysClr val="windowText" lastClr="000000"/>
              </a:solidFill>
              <a:effectLst/>
              <a:latin typeface="+mn-lt"/>
              <a:ea typeface="+mn-ea"/>
              <a:cs typeface="+mn-cs"/>
            </a:rPr>
            <a:t> endeavours to ensure that the information in this publication is accurate and current. However, we do not accept liability for any error or omission. The information that appears in this publication is intended to provide the best possible farm management practises, systems and advice that DairyNZ has access to. It may however, be subject to change at any time without notice. DairyNZ takes no responsibility whatsoever for the currency and/or accuracy of this information, its completeness or fitness for purpose.</a:t>
          </a:r>
          <a:endParaRPr lang="en-NZ" sz="800" i="1">
            <a:solidFill>
              <a:sysClr val="windowText" lastClr="000000"/>
            </a:solidFill>
          </a:endParaRPr>
        </a:p>
      </xdr:txBody>
    </xdr:sp>
    <xdr:clientData/>
  </xdr:twoCellAnchor>
  <xdr:twoCellAnchor editAs="oneCell">
    <xdr:from>
      <xdr:col>10</xdr:col>
      <xdr:colOff>571500</xdr:colOff>
      <xdr:row>20</xdr:row>
      <xdr:rowOff>8255</xdr:rowOff>
    </xdr:from>
    <xdr:to>
      <xdr:col>12</xdr:col>
      <xdr:colOff>0</xdr:colOff>
      <xdr:row>25</xdr:row>
      <xdr:rowOff>0</xdr:rowOff>
    </xdr:to>
    <xdr:pic>
      <xdr:nvPicPr>
        <xdr:cNvPr id="7" name="Picture 6">
          <a:extLst>
            <a:ext uri="{FF2B5EF4-FFF2-40B4-BE49-F238E27FC236}">
              <a16:creationId xmlns:a16="http://schemas.microsoft.com/office/drawing/2014/main" id="{80199A6E-0476-C9CB-A249-9A8F3187C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72550" y="7275830"/>
          <a:ext cx="1295400" cy="820420"/>
        </a:xfrm>
        <a:prstGeom prst="rect">
          <a:avLst/>
        </a:prstGeom>
      </xdr:spPr>
    </xdr:pic>
    <xdr:clientData/>
  </xdr:twoCellAnchor>
  <xdr:twoCellAnchor editAs="oneCell">
    <xdr:from>
      <xdr:col>11</xdr:col>
      <xdr:colOff>333789</xdr:colOff>
      <xdr:row>0</xdr:row>
      <xdr:rowOff>38101</xdr:rowOff>
    </xdr:from>
    <xdr:to>
      <xdr:col>11</xdr:col>
      <xdr:colOff>838200</xdr:colOff>
      <xdr:row>0</xdr:row>
      <xdr:rowOff>590551</xdr:rowOff>
    </xdr:to>
    <xdr:pic>
      <xdr:nvPicPr>
        <xdr:cNvPr id="9" name="Picture 8">
          <a:extLst>
            <a:ext uri="{FF2B5EF4-FFF2-40B4-BE49-F238E27FC236}">
              <a16:creationId xmlns:a16="http://schemas.microsoft.com/office/drawing/2014/main" id="{A1FF5BA6-2074-C7EF-C24D-73010909C6A4}"/>
            </a:ext>
          </a:extLst>
        </xdr:cNvPr>
        <xdr:cNvPicPr>
          <a:picLocks noChangeAspect="1"/>
        </xdr:cNvPicPr>
      </xdr:nvPicPr>
      <xdr:blipFill>
        <a:blip xmlns:r="http://schemas.openxmlformats.org/officeDocument/2006/relationships" r:embed="rId2"/>
        <a:stretch>
          <a:fillRect/>
        </a:stretch>
      </xdr:blipFill>
      <xdr:spPr>
        <a:xfrm>
          <a:off x="9668289" y="38101"/>
          <a:ext cx="504411" cy="552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CFAE-189E-4E90-B2AD-D4B185531FE1}">
  <dimension ref="A1:M25"/>
  <sheetViews>
    <sheetView tabSelected="1" workbookViewId="0">
      <selection activeCell="H6" sqref="H6"/>
    </sheetView>
  </sheetViews>
  <sheetFormatPr defaultColWidth="0" defaultRowHeight="15" zeroHeight="1" x14ac:dyDescent="0.25"/>
  <cols>
    <col min="1" max="9" width="14" style="56" customWidth="1"/>
    <col min="10" max="10" width="14" style="56" hidden="1" customWidth="1"/>
    <col min="11" max="11" width="14" style="56" customWidth="1"/>
    <col min="12" max="12" width="14" customWidth="1"/>
    <col min="13" max="13" width="0" hidden="1" customWidth="1"/>
    <col min="14" max="16384" width="9.140625" hidden="1"/>
  </cols>
  <sheetData>
    <row r="1" spans="1:13" ht="48" customHeight="1" x14ac:dyDescent="0.25">
      <c r="A1" s="69" t="s">
        <v>38</v>
      </c>
      <c r="B1" s="70"/>
      <c r="C1" s="70"/>
      <c r="D1" s="70"/>
      <c r="E1" s="70"/>
      <c r="F1" s="70"/>
      <c r="G1" s="70"/>
      <c r="H1" s="70"/>
      <c r="I1" s="70"/>
      <c r="J1" s="70"/>
      <c r="K1" s="70"/>
      <c r="L1" s="71"/>
    </row>
    <row r="2" spans="1:13" s="11" customFormat="1" ht="38.25" customHeight="1" x14ac:dyDescent="0.25">
      <c r="A2" s="78" t="s">
        <v>0</v>
      </c>
      <c r="B2" s="79"/>
      <c r="C2" s="79"/>
      <c r="D2" s="79"/>
      <c r="E2" s="79"/>
      <c r="F2" s="79"/>
      <c r="G2" s="79"/>
      <c r="H2" s="79"/>
      <c r="I2" s="79"/>
      <c r="J2" s="79"/>
      <c r="K2" s="79"/>
      <c r="L2" s="79"/>
    </row>
    <row r="3" spans="1:13" ht="15.75" x14ac:dyDescent="0.25">
      <c r="A3" s="72"/>
      <c r="B3" s="73"/>
      <c r="C3" s="73"/>
      <c r="D3" s="73"/>
      <c r="E3" s="73"/>
      <c r="F3" s="73"/>
      <c r="G3" s="2"/>
      <c r="H3" s="2"/>
      <c r="I3" s="2"/>
      <c r="J3" s="3" t="s">
        <v>1</v>
      </c>
      <c r="K3" s="2"/>
      <c r="L3" s="2"/>
      <c r="M3" s="1"/>
    </row>
    <row r="4" spans="1:13" ht="27.75" customHeight="1" x14ac:dyDescent="0.25">
      <c r="A4" s="74" t="s">
        <v>2</v>
      </c>
      <c r="B4" s="74"/>
      <c r="C4" s="29">
        <v>450</v>
      </c>
      <c r="D4" s="28" t="s">
        <v>3</v>
      </c>
      <c r="E4" s="75" t="s">
        <v>4</v>
      </c>
      <c r="F4" s="75"/>
      <c r="G4" s="30">
        <f>C4*0.0658</f>
        <v>29.61</v>
      </c>
      <c r="H4" s="28" t="s">
        <v>5</v>
      </c>
      <c r="I4" s="31"/>
      <c r="J4" s="32" t="s">
        <v>1</v>
      </c>
      <c r="K4" s="31"/>
      <c r="L4" s="31"/>
    </row>
    <row r="5" spans="1:13" s="37" customFormat="1" ht="60.75" customHeight="1" x14ac:dyDescent="0.25">
      <c r="A5" s="33"/>
      <c r="B5" s="34" t="s">
        <v>6</v>
      </c>
      <c r="C5" s="35" t="s">
        <v>7</v>
      </c>
      <c r="D5" s="34" t="s">
        <v>8</v>
      </c>
      <c r="E5" s="34" t="s">
        <v>9</v>
      </c>
      <c r="F5" s="34" t="s">
        <v>10</v>
      </c>
      <c r="G5" s="36" t="s">
        <v>11</v>
      </c>
      <c r="H5" s="36" t="s">
        <v>12</v>
      </c>
      <c r="I5" s="34" t="s">
        <v>13</v>
      </c>
      <c r="J5" s="34" t="s">
        <v>14</v>
      </c>
      <c r="K5" s="34" t="s">
        <v>15</v>
      </c>
      <c r="L5" s="36" t="s">
        <v>16</v>
      </c>
    </row>
    <row r="6" spans="1:13" ht="18.75" x14ac:dyDescent="0.25">
      <c r="A6" s="12" t="s">
        <v>17</v>
      </c>
      <c r="B6" s="13">
        <v>2.95</v>
      </c>
      <c r="C6" s="14" t="s">
        <v>18</v>
      </c>
      <c r="D6" s="15">
        <v>8</v>
      </c>
      <c r="E6" s="16">
        <f>B6/D6*1000</f>
        <v>368.75</v>
      </c>
      <c r="F6" s="17">
        <v>0</v>
      </c>
      <c r="G6" s="18">
        <v>0.9</v>
      </c>
      <c r="H6" s="19">
        <f t="shared" ref="H6:H13" si="0">(E6+F6)/G6/1000*100</f>
        <v>40.972222222222221</v>
      </c>
      <c r="I6" s="20">
        <v>11</v>
      </c>
      <c r="J6" s="21">
        <v>0.35</v>
      </c>
      <c r="K6" s="19">
        <f t="shared" ref="K6:K13" si="1">$G$4*25/J6/I6</f>
        <v>192.27272727272728</v>
      </c>
      <c r="L6" s="22">
        <f t="shared" ref="L6:L13" si="2">H6/100*K6</f>
        <v>78.778409090909093</v>
      </c>
    </row>
    <row r="7" spans="1:13" ht="30" x14ac:dyDescent="0.25">
      <c r="A7" s="12" t="s">
        <v>33</v>
      </c>
      <c r="B7" s="23">
        <v>480</v>
      </c>
      <c r="C7" s="24" t="s">
        <v>19</v>
      </c>
      <c r="D7" s="15">
        <v>900</v>
      </c>
      <c r="E7" s="25">
        <f>(B7/D7)*1000</f>
        <v>533.33333333333337</v>
      </c>
      <c r="F7" s="26">
        <v>30</v>
      </c>
      <c r="G7" s="18">
        <v>0.95</v>
      </c>
      <c r="H7" s="19">
        <f t="shared" si="0"/>
        <v>59.298245614035096</v>
      </c>
      <c r="I7" s="20">
        <v>11</v>
      </c>
      <c r="J7" s="21">
        <v>0.55000000000000004</v>
      </c>
      <c r="K7" s="19">
        <f>$G$4*25/J7/I7</f>
        <v>122.35537190082643</v>
      </c>
      <c r="L7" s="22">
        <f t="shared" si="2"/>
        <v>72.554588951718131</v>
      </c>
    </row>
    <row r="8" spans="1:13" ht="18.75" x14ac:dyDescent="0.25">
      <c r="A8" s="12" t="s">
        <v>34</v>
      </c>
      <c r="B8" s="23">
        <v>400</v>
      </c>
      <c r="C8" s="24" t="s">
        <v>19</v>
      </c>
      <c r="D8" s="15">
        <v>900</v>
      </c>
      <c r="E8" s="25">
        <f>(B8/D8)*1000</f>
        <v>444.4444444444444</v>
      </c>
      <c r="F8" s="27">
        <v>50</v>
      </c>
      <c r="G8" s="18">
        <v>0.85</v>
      </c>
      <c r="H8" s="19">
        <f t="shared" si="0"/>
        <v>58.169934640522882</v>
      </c>
      <c r="I8" s="20">
        <v>11</v>
      </c>
      <c r="J8" s="21">
        <v>0.62</v>
      </c>
      <c r="K8" s="19">
        <f t="shared" si="1"/>
        <v>108.54105571847508</v>
      </c>
      <c r="L8" s="22">
        <f t="shared" si="2"/>
        <v>63.138261169570477</v>
      </c>
    </row>
    <row r="9" spans="1:13" ht="30" x14ac:dyDescent="0.25">
      <c r="A9" s="12" t="s">
        <v>36</v>
      </c>
      <c r="B9" s="13">
        <v>0.45</v>
      </c>
      <c r="C9" s="14" t="s">
        <v>20</v>
      </c>
      <c r="D9" s="15">
        <v>1</v>
      </c>
      <c r="E9" s="25">
        <f>(B9/D9)*1000</f>
        <v>450</v>
      </c>
      <c r="F9" s="17">
        <v>70</v>
      </c>
      <c r="G9" s="18">
        <v>0.85</v>
      </c>
      <c r="H9" s="19">
        <f t="shared" si="0"/>
        <v>61.17647058823529</v>
      </c>
      <c r="I9" s="20">
        <v>10.7</v>
      </c>
      <c r="J9" s="21">
        <v>0.49</v>
      </c>
      <c r="K9" s="19">
        <f t="shared" si="1"/>
        <v>141.18825100133512</v>
      </c>
      <c r="L9" s="22">
        <f t="shared" si="2"/>
        <v>86.373988847875594</v>
      </c>
    </row>
    <row r="10" spans="1:13" ht="18.75" x14ac:dyDescent="0.25">
      <c r="A10" s="12" t="s">
        <v>21</v>
      </c>
      <c r="B10" s="23">
        <v>35</v>
      </c>
      <c r="C10" s="14" t="s">
        <v>22</v>
      </c>
      <c r="D10" s="15">
        <f>70</f>
        <v>70</v>
      </c>
      <c r="E10" s="16">
        <f>B10/70*1000</f>
        <v>500</v>
      </c>
      <c r="F10" s="17">
        <v>0</v>
      </c>
      <c r="G10" s="18">
        <v>0.85</v>
      </c>
      <c r="H10" s="19">
        <f t="shared" si="0"/>
        <v>58.82352941176471</v>
      </c>
      <c r="I10" s="20">
        <v>11</v>
      </c>
      <c r="J10" s="21">
        <v>0.35</v>
      </c>
      <c r="K10" s="19">
        <f t="shared" si="1"/>
        <v>192.27272727272728</v>
      </c>
      <c r="L10" s="22">
        <f t="shared" si="2"/>
        <v>113.10160427807487</v>
      </c>
    </row>
    <row r="11" spans="1:13" ht="45" x14ac:dyDescent="0.25">
      <c r="A11" s="12" t="s">
        <v>37</v>
      </c>
      <c r="B11" s="13">
        <v>0.35</v>
      </c>
      <c r="C11" s="14" t="s">
        <v>20</v>
      </c>
      <c r="D11" s="15">
        <v>1</v>
      </c>
      <c r="E11" s="25">
        <f>(B11/D11)*1000</f>
        <v>350</v>
      </c>
      <c r="F11" s="17">
        <v>70</v>
      </c>
      <c r="G11" s="18">
        <v>0.8</v>
      </c>
      <c r="H11" s="19">
        <f>(E11+F11)/G11/1000*100</f>
        <v>52.5</v>
      </c>
      <c r="I11" s="20">
        <v>10.5</v>
      </c>
      <c r="J11" s="21">
        <v>0.5</v>
      </c>
      <c r="K11" s="19">
        <f t="shared" si="1"/>
        <v>141</v>
      </c>
      <c r="L11" s="22">
        <f t="shared" si="2"/>
        <v>74.025000000000006</v>
      </c>
    </row>
    <row r="12" spans="1:13" ht="18.75" x14ac:dyDescent="0.25">
      <c r="A12" s="12" t="s">
        <v>23</v>
      </c>
      <c r="B12" s="23">
        <v>80</v>
      </c>
      <c r="C12" s="24" t="s">
        <v>24</v>
      </c>
      <c r="D12" s="15">
        <v>200</v>
      </c>
      <c r="E12" s="25">
        <f>(B12/D12)*1000</f>
        <v>400</v>
      </c>
      <c r="F12" s="17">
        <v>90</v>
      </c>
      <c r="G12" s="18">
        <v>0.85</v>
      </c>
      <c r="H12" s="19">
        <f t="shared" si="0"/>
        <v>57.64705882352942</v>
      </c>
      <c r="I12" s="20">
        <v>10.7</v>
      </c>
      <c r="J12" s="21">
        <v>0.5</v>
      </c>
      <c r="K12" s="19">
        <f>$G$4*25/J12/I12</f>
        <v>138.36448598130843</v>
      </c>
      <c r="L12" s="22">
        <f t="shared" si="2"/>
        <v>79.763056624518981</v>
      </c>
    </row>
    <row r="13" spans="1:13" s="37" customFormat="1" ht="18.75" x14ac:dyDescent="0.25">
      <c r="A13" s="38" t="s">
        <v>23</v>
      </c>
      <c r="B13" s="39">
        <v>120</v>
      </c>
      <c r="C13" s="40" t="s">
        <v>24</v>
      </c>
      <c r="D13" s="41">
        <v>200</v>
      </c>
      <c r="E13" s="42">
        <f>(B13/D13)*1000</f>
        <v>600</v>
      </c>
      <c r="F13" s="43">
        <v>90</v>
      </c>
      <c r="G13" s="44">
        <v>0.96</v>
      </c>
      <c r="H13" s="45">
        <f t="shared" si="0"/>
        <v>71.875</v>
      </c>
      <c r="I13" s="46">
        <v>10.7</v>
      </c>
      <c r="J13" s="47">
        <v>0.5</v>
      </c>
      <c r="K13" s="45">
        <f t="shared" si="1"/>
        <v>138.36448598130843</v>
      </c>
      <c r="L13" s="48">
        <f t="shared" si="2"/>
        <v>99.449474299065443</v>
      </c>
    </row>
    <row r="14" spans="1:13" ht="24.75" customHeight="1" x14ac:dyDescent="0.25">
      <c r="A14" s="76" t="s">
        <v>25</v>
      </c>
      <c r="B14" s="77"/>
      <c r="C14" s="77"/>
      <c r="D14" s="77"/>
      <c r="E14" s="77"/>
      <c r="F14" s="77"/>
      <c r="G14" s="2"/>
      <c r="H14" s="2"/>
      <c r="I14" s="4"/>
      <c r="J14" s="4"/>
      <c r="K14" s="4"/>
      <c r="L14" s="5"/>
    </row>
    <row r="15" spans="1:13" ht="24.75" customHeight="1" x14ac:dyDescent="0.25">
      <c r="A15" s="61" t="s">
        <v>26</v>
      </c>
      <c r="B15" s="61"/>
      <c r="C15" s="49">
        <v>12</v>
      </c>
      <c r="D15" s="68" t="s">
        <v>27</v>
      </c>
      <c r="E15" s="68"/>
      <c r="F15" s="50">
        <v>8.5</v>
      </c>
      <c r="G15" s="51">
        <f>ROUND(F15*C15,0.1)</f>
        <v>102</v>
      </c>
      <c r="H15" s="2"/>
      <c r="I15" s="4"/>
      <c r="J15" s="4"/>
      <c r="K15" s="4"/>
      <c r="L15" s="5"/>
    </row>
    <row r="16" spans="1:13" ht="24.75" customHeight="1" x14ac:dyDescent="0.25">
      <c r="A16" s="59" t="s">
        <v>28</v>
      </c>
      <c r="B16" s="60"/>
      <c r="C16" s="60"/>
      <c r="D16" s="60"/>
      <c r="E16" s="60"/>
      <c r="F16" s="60"/>
      <c r="G16" s="60"/>
      <c r="H16" s="60"/>
      <c r="I16" s="4"/>
      <c r="J16" s="4"/>
      <c r="K16" s="4"/>
      <c r="L16" s="5"/>
    </row>
    <row r="17" spans="1:12" ht="24.75" customHeight="1" x14ac:dyDescent="0.25">
      <c r="A17" s="61" t="s">
        <v>29</v>
      </c>
      <c r="B17" s="61"/>
      <c r="C17" s="62" t="s">
        <v>30</v>
      </c>
      <c r="D17" s="62"/>
      <c r="E17" s="62"/>
      <c r="F17" s="62"/>
      <c r="G17" s="52">
        <v>60</v>
      </c>
      <c r="H17" s="63" t="s">
        <v>31</v>
      </c>
      <c r="I17" s="63"/>
      <c r="J17" s="63"/>
      <c r="K17" s="63"/>
      <c r="L17" s="64"/>
    </row>
    <row r="18" spans="1:12" ht="24.75" customHeight="1" x14ac:dyDescent="0.25">
      <c r="A18" s="65" t="s">
        <v>35</v>
      </c>
      <c r="B18" s="65"/>
      <c r="C18" s="65"/>
      <c r="D18" s="65"/>
      <c r="E18" s="65"/>
      <c r="F18" s="65"/>
      <c r="G18" s="53">
        <f>G15+G17</f>
        <v>162</v>
      </c>
      <c r="H18" s="66" t="s">
        <v>32</v>
      </c>
      <c r="I18" s="66"/>
      <c r="J18" s="66"/>
      <c r="K18" s="66"/>
      <c r="L18" s="67"/>
    </row>
    <row r="19" spans="1:12" ht="24.75" customHeight="1" x14ac:dyDescent="0.25">
      <c r="A19" s="6"/>
      <c r="B19" s="6"/>
      <c r="C19" s="6"/>
      <c r="D19" s="6"/>
      <c r="E19" s="6"/>
      <c r="F19" s="6"/>
      <c r="G19" s="7"/>
      <c r="H19" s="9"/>
      <c r="I19" s="9"/>
      <c r="J19" s="9"/>
      <c r="K19" s="9"/>
      <c r="L19" s="10"/>
    </row>
    <row r="20" spans="1:12" ht="34.5" customHeight="1" x14ac:dyDescent="0.25">
      <c r="A20" s="58"/>
      <c r="B20" s="58"/>
      <c r="C20" s="58"/>
      <c r="D20" s="58"/>
      <c r="E20" s="58"/>
      <c r="F20" s="58"/>
      <c r="G20" s="58"/>
      <c r="H20" s="58"/>
      <c r="I20" s="58"/>
      <c r="J20" s="8"/>
      <c r="K20" s="9"/>
      <c r="L20" s="10"/>
    </row>
    <row r="21" spans="1:12" ht="50.25" customHeight="1" thickBot="1" x14ac:dyDescent="0.3">
      <c r="A21" s="57"/>
      <c r="B21" s="57"/>
      <c r="C21" s="57"/>
      <c r="D21" s="57"/>
      <c r="E21" s="57"/>
      <c r="F21" s="57"/>
      <c r="G21" s="57"/>
      <c r="H21" s="57"/>
      <c r="I21" s="57"/>
      <c r="J21" s="57"/>
      <c r="K21" s="55"/>
      <c r="L21" s="54"/>
    </row>
    <row r="22" spans="1:12" hidden="1" x14ac:dyDescent="0.25">
      <c r="A22"/>
      <c r="B22"/>
      <c r="C22"/>
      <c r="D22"/>
      <c r="E22"/>
      <c r="F22"/>
      <c r="G22"/>
      <c r="H22"/>
      <c r="I22"/>
      <c r="J22"/>
      <c r="K22"/>
    </row>
    <row r="23" spans="1:12" hidden="1" x14ac:dyDescent="0.25">
      <c r="A23"/>
      <c r="B23"/>
      <c r="C23"/>
      <c r="D23"/>
      <c r="E23"/>
      <c r="F23"/>
      <c r="G23"/>
      <c r="H23"/>
      <c r="I23"/>
      <c r="J23"/>
      <c r="K23"/>
    </row>
    <row r="24" spans="1:12" hidden="1" x14ac:dyDescent="0.25">
      <c r="A24"/>
      <c r="B24"/>
      <c r="C24"/>
      <c r="D24"/>
      <c r="E24"/>
      <c r="F24"/>
      <c r="G24"/>
      <c r="H24"/>
      <c r="I24"/>
      <c r="J24"/>
      <c r="K24"/>
    </row>
    <row r="25" spans="1:12" x14ac:dyDescent="0.25"/>
  </sheetData>
  <sheetProtection selectLockedCells="1"/>
  <mergeCells count="16">
    <mergeCell ref="A15:B15"/>
    <mergeCell ref="D15:E15"/>
    <mergeCell ref="A1:L1"/>
    <mergeCell ref="A3:F3"/>
    <mergeCell ref="A4:B4"/>
    <mergeCell ref="E4:F4"/>
    <mergeCell ref="A14:F14"/>
    <mergeCell ref="A2:L2"/>
    <mergeCell ref="A21:J21"/>
    <mergeCell ref="A20:I20"/>
    <mergeCell ref="A16:H16"/>
    <mergeCell ref="A17:B17"/>
    <mergeCell ref="C17:F17"/>
    <mergeCell ref="H17:L17"/>
    <mergeCell ref="A18:F18"/>
    <mergeCell ref="H18:L1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52260C67DA504A9EF5F06475A507CE" ma:contentTypeVersion="28" ma:contentTypeDescription="Create a new document." ma:contentTypeScope="" ma:versionID="1584e5e8a84a840c9194a28ccf00ac0f">
  <xsd:schema xmlns:xsd="http://www.w3.org/2001/XMLSchema" xmlns:xs="http://www.w3.org/2001/XMLSchema" xmlns:p="http://schemas.microsoft.com/office/2006/metadata/properties" xmlns:ns1="http://schemas.microsoft.com/sharepoint/v3" xmlns:ns2="1f522984-b973-49ee-bf5a-1f3316d2d5a8" xmlns:ns3="5210f94f-e989-457b-8c62-8cb4074dbda9" xmlns:ns4="512bdb46-8106-4490-a80b-7d5bfdf166ca" targetNamespace="http://schemas.microsoft.com/office/2006/metadata/properties" ma:root="true" ma:fieldsID="df3a9767f333c052f853b3d352f952c5" ns1:_="" ns2:_="" ns3:_="" ns4:_="">
    <xsd:import namespace="http://schemas.microsoft.com/sharepoint/v3"/>
    <xsd:import namespace="1f522984-b973-49ee-bf5a-1f3316d2d5a8"/>
    <xsd:import namespace="5210f94f-e989-457b-8c62-8cb4074dbda9"/>
    <xsd:import namespace="512bdb46-8106-4490-a80b-7d5bfdf166ca"/>
    <xsd:element name="properties">
      <xsd:complexType>
        <xsd:sequence>
          <xsd:element name="documentManagement">
            <xsd:complexType>
              <xsd:all>
                <xsd:element ref="ns2:d09056a6e58c4650a7e2dec39c66a1ab" minOccurs="0"/>
                <xsd:element ref="ns2:a60edd08c3984e0bbfb1c0145e2bcdd5" minOccurs="0"/>
                <xsd:element ref="ns3:TaxCatchAll" minOccurs="0"/>
                <xsd:element ref="ns4:MediaServiceMetadata" minOccurs="0"/>
                <xsd:element ref="ns4:MediaServiceFastMetadata" minOccurs="0"/>
                <xsd:element ref="ns4:FinancialYear" minOccurs="0"/>
                <xsd:element ref="ns3:SharedWithUsers" minOccurs="0"/>
                <xsd:element ref="ns3:SharedWithDetails" minOccurs="0"/>
                <xsd:element ref="ns4:ActiveDocument" minOccurs="0"/>
                <xsd:element ref="ns4:MediaServiceDateTaken" minOccurs="0"/>
                <xsd:element ref="ns4:MediaLengthInSeconds" minOccurs="0"/>
                <xsd:element ref="ns4:lcf76f155ced4ddcb4097134ff3c332f" minOccurs="0"/>
                <xsd:element ref="ns4:MediaServiceOCR" minOccurs="0"/>
                <xsd:element ref="ns4:MediaServiceGenerationTime" minOccurs="0"/>
                <xsd:element ref="ns4:MediaServiceEventHashCode" minOccurs="0"/>
                <xsd:element ref="ns4:SubmittedtoDairyNZ" minOccurs="0"/>
                <xsd:element ref="ns4:MediaServiceObjectDetectorVersions" minOccurs="0"/>
                <xsd:element ref="ns4:MediaServiceSearchProperties" minOccurs="0"/>
                <xsd:element ref="ns4:MediaServiceLocation" minOccurs="0"/>
                <xsd:element ref="ns1:_ip_UnifiedCompliancePolicyProperties" minOccurs="0"/>
                <xsd:element ref="ns1:_ip_UnifiedCompliancePolicyUIAction" minOccurs="0"/>
                <xsd:element ref="ns4:Relatedlinks" minOccurs="0"/>
                <xsd:element ref="ns4:Not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22984-b973-49ee-bf5a-1f3316d2d5a8" elementFormDefault="qualified">
    <xsd:import namespace="http://schemas.microsoft.com/office/2006/documentManagement/types"/>
    <xsd:import namespace="http://schemas.microsoft.com/office/infopath/2007/PartnerControls"/>
    <xsd:element name="d09056a6e58c4650a7e2dec39c66a1ab" ma:index="8" nillable="true" ma:taxonomy="true" ma:internalName="d09056a6e58c4650a7e2dec39c66a1ab" ma:taxonomyFieldName="ProjectActivity" ma:displayName="Project Activity" ma:default="" ma:fieldId="{d09056a6-e58c-4650-a7e2-dec39c66a1ab}" ma:sspId="04901dcd-99d9-47d9-9868-9bfe0073bbba" ma:termSetId="5e6f3886-e293-4279-904b-e656d18b492a" ma:anchorId="00000000-0000-0000-0000-000000000000" ma:open="false" ma:isKeyword="false">
      <xsd:complexType>
        <xsd:sequence>
          <xsd:element ref="pc:Terms" minOccurs="0" maxOccurs="1"/>
        </xsd:sequence>
      </xsd:complexType>
    </xsd:element>
    <xsd:element name="a60edd08c3984e0bbfb1c0145e2bcdd5" ma:index="9" nillable="true" ma:taxonomy="true" ma:internalName="a60edd08c3984e0bbfb1c0145e2bcdd5" ma:taxonomyFieldName="DocumentType" ma:displayName="Document Type" ma:default="" ma:fieldId="{a60edd08-c398-4e0b-bfb1-c0145e2bcdd5}" ma:sspId="04901dcd-99d9-47d9-9868-9bfe0073bbba" ma:termSetId="78ee7523-6347-4698-bde4-6a685b1ef6f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10f94f-e989-457b-8c62-8cb4074dbda9"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3a9636-2579-4861-8aea-32f958c04131}" ma:internalName="TaxCatchAll" ma:showField="CatchAllData" ma:web="5210f94f-e989-457b-8c62-8cb4074dbda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2bdb46-8106-4490-a80b-7d5bfdf166c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FinancialYear" ma:index="15" nillable="true" ma:displayName="Financial Year" ma:format="Dropdown" ma:internalName="FinancialYear">
      <xsd:simpleType>
        <xsd:restriction base="dms:Choice">
          <xsd:enumeration value="FY23"/>
          <xsd:enumeration value="FY24"/>
          <xsd:enumeration value="FY25"/>
        </xsd:restriction>
      </xsd:simpleType>
    </xsd:element>
    <xsd:element name="ActiveDocument" ma:index="18" nillable="true" ma:displayName="Active Document" ma:default="1" ma:format="Dropdown" ma:internalName="ActiveDocument">
      <xsd:simpleType>
        <xsd:restriction base="dms:Boolea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901dcd-99d9-47d9-9868-9bfe0073bbba"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SubmittedtoDairyNZ" ma:index="26" nillable="true" ma:displayName="Submitted to DairyNZ" ma:format="Dropdown" ma:internalName="SubmittedtoDairyNZ">
      <xsd:simpleType>
        <xsd:union memberTypes="dms:Text">
          <xsd:simpleType>
            <xsd:restriction base="dms:Choice">
              <xsd:enumeration value="No"/>
              <xsd:enumeration value="Yes"/>
            </xsd:restriction>
          </xsd:simpleType>
        </xsd:un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element name="Relatedlinks" ma:index="32" nillable="true" ma:displayName="Related links" ma:format="Hyperlink" ma:internalName="Relatedlinks">
      <xsd:complexType>
        <xsd:complexContent>
          <xsd:extension base="dms:URL">
            <xsd:sequence>
              <xsd:element name="Url" type="dms:ValidUrl" minOccurs="0" nillable="true"/>
              <xsd:element name="Description" type="xsd:string" nillable="true"/>
            </xsd:sequence>
          </xsd:extension>
        </xsd:complexContent>
      </xsd:complexType>
    </xsd:element>
    <xsd:element name="Notes" ma:index="33" nillable="true" ma:displayName="Notes" ma:format="Dropdown" ma:internalName="Notes">
      <xsd:simpleType>
        <xsd:restriction base="dms:Text">
          <xsd:maxLength value="255"/>
        </xsd:restriction>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210f94f-e989-457b-8c62-8cb4074dbda9">
      <UserInfo>
        <DisplayName>David Borgioli-Jones</DisplayName>
        <AccountId>60</AccountId>
        <AccountType/>
      </UserInfo>
      <UserInfo>
        <DisplayName>Joanne Gisborne</DisplayName>
        <AccountId>119</AccountId>
        <AccountType/>
      </UserInfo>
      <UserInfo>
        <DisplayName>Maitland Manning</DisplayName>
        <AccountId>42</AccountId>
        <AccountType/>
      </UserInfo>
    </SharedWithUsers>
    <ActiveDocument xmlns="512bdb46-8106-4490-a80b-7d5bfdf166ca">true</ActiveDocument>
    <_ip_UnifiedCompliancePolicyUIAction xmlns="http://schemas.microsoft.com/sharepoint/v3" xsi:nil="true"/>
    <a60edd08c3984e0bbfb1c0145e2bcdd5 xmlns="1f522984-b973-49ee-bf5a-1f3316d2d5a8">
      <Terms xmlns="http://schemas.microsoft.com/office/infopath/2007/PartnerControls"/>
    </a60edd08c3984e0bbfb1c0145e2bcdd5>
    <Relatedlinks xmlns="512bdb46-8106-4490-a80b-7d5bfdf166ca">
      <Url xsi:nil="true"/>
      <Description xsi:nil="true"/>
    </Relatedlinks>
    <TaxCatchAll xmlns="5210f94f-e989-457b-8c62-8cb4074dbda9" xsi:nil="true"/>
    <lcf76f155ced4ddcb4097134ff3c332f xmlns="512bdb46-8106-4490-a80b-7d5bfdf166ca">
      <Terms xmlns="http://schemas.microsoft.com/office/infopath/2007/PartnerControls"/>
    </lcf76f155ced4ddcb4097134ff3c332f>
    <d09056a6e58c4650a7e2dec39c66a1ab xmlns="1f522984-b973-49ee-bf5a-1f3316d2d5a8">
      <Terms xmlns="http://schemas.microsoft.com/office/infopath/2007/PartnerControls"/>
    </d09056a6e58c4650a7e2dec39c66a1ab>
    <_ip_UnifiedCompliancePolicyProperties xmlns="http://schemas.microsoft.com/sharepoint/v3" xsi:nil="true"/>
    <SubmittedtoDairyNZ xmlns="512bdb46-8106-4490-a80b-7d5bfdf166ca" xsi:nil="true"/>
    <FinancialYear xmlns="512bdb46-8106-4490-a80b-7d5bfdf166ca" xsi:nil="true"/>
    <Notes xmlns="512bdb46-8106-4490-a80b-7d5bfdf166ca" xsi:nil="true"/>
  </documentManagement>
</p:properties>
</file>

<file path=customXml/itemProps1.xml><?xml version="1.0" encoding="utf-8"?>
<ds:datastoreItem xmlns:ds="http://schemas.openxmlformats.org/officeDocument/2006/customXml" ds:itemID="{6944F9F3-04F8-4594-A339-4078251FD3F3}">
  <ds:schemaRefs>
    <ds:schemaRef ds:uri="http://schemas.microsoft.com/sharepoint/v3/contenttype/forms"/>
  </ds:schemaRefs>
</ds:datastoreItem>
</file>

<file path=customXml/itemProps2.xml><?xml version="1.0" encoding="utf-8"?>
<ds:datastoreItem xmlns:ds="http://schemas.openxmlformats.org/officeDocument/2006/customXml" ds:itemID="{9A174B60-7A3D-424F-979F-6BDEA731A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522984-b973-49ee-bf5a-1f3316d2d5a8"/>
    <ds:schemaRef ds:uri="5210f94f-e989-457b-8c62-8cb4074dbda9"/>
    <ds:schemaRef ds:uri="512bdb46-8106-4490-a80b-7d5bfdf166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11247F-4824-433D-916B-E3F8443CF533}">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2006/metadata/properties"/>
    <ds:schemaRef ds:uri="5210f94f-e989-457b-8c62-8cb4074dbda9"/>
    <ds:schemaRef ds:uri="1f522984-b973-49ee-bf5a-1f3316d2d5a8"/>
    <ds:schemaRef ds:uri="http://schemas.microsoft.com/sharepoint/v3"/>
    <ds:schemaRef ds:uri="512bdb46-8106-4490-a80b-7d5bfdf166c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Robinson</dc:creator>
  <cp:keywords/>
  <dc:description/>
  <cp:lastModifiedBy>Joanne Gisborne</cp:lastModifiedBy>
  <cp:revision/>
  <dcterms:created xsi:type="dcterms:W3CDTF">2020-06-25T03:39:07Z</dcterms:created>
  <dcterms:modified xsi:type="dcterms:W3CDTF">2026-04-20T19:22:20Z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0x0101005052260C67DA504A9EF5F06475A507CE</vt:lpwstr>
  </property>
  <property fmtid="{D5CDD505-2E9C-101B-9397-08002B2CF9AE}" pid="3" name="MSIP_Label_07937223-288d-4580-a385-a0b24d8627e2_Enabled">
    <vt:lpwstr>true</vt:lpwstr>
  </property>
  <property fmtid="{D5CDD505-2E9C-101B-9397-08002B2CF9AE}" pid="4" name="MSIP_Label_07937223-288d-4580-a385-a0b24d8627e2_SetDate">
    <vt:lpwstr>2026-03-31T01:00:57Z</vt:lpwstr>
  </property>
  <property fmtid="{D5CDD505-2E9C-101B-9397-08002B2CF9AE}" pid="5" name="MSIP_Label_07937223-288d-4580-a385-a0b24d8627e2_Method">
    <vt:lpwstr>Standard</vt:lpwstr>
  </property>
  <property fmtid="{D5CDD505-2E9C-101B-9397-08002B2CF9AE}" pid="6" name="MSIP_Label_07937223-288d-4580-a385-a0b24d8627e2_Name">
    <vt:lpwstr>DNZ_Controlled_IntExt</vt:lpwstr>
  </property>
  <property fmtid="{D5CDD505-2E9C-101B-9397-08002B2CF9AE}" pid="7" name="MSIP_Label_07937223-288d-4580-a385-a0b24d8627e2_SiteId">
    <vt:lpwstr>dfcdd0cd-53e0-4620-995a-29ff727cdcce</vt:lpwstr>
  </property>
  <property fmtid="{D5CDD505-2E9C-101B-9397-08002B2CF9AE}" pid="8" name="MSIP_Label_07937223-288d-4580-a385-a0b24d8627e2_ActionId">
    <vt:lpwstr>01828d53-b805-45d4-9497-30e5b4982b7f</vt:lpwstr>
  </property>
  <property fmtid="{D5CDD505-2E9C-101B-9397-08002B2CF9AE}" pid="9" name="MSIP_Label_07937223-288d-4580-a385-a0b24d8627e2_ContentBits">
    <vt:lpwstr>0</vt:lpwstr>
  </property>
  <property fmtid="{D5CDD505-2E9C-101B-9397-08002B2CF9AE}" pid="10" name="MSIP_Label_07937223-288d-4580-a385-a0b24d8627e2_Tag">
    <vt:lpwstr>10, 3, 0, 1</vt:lpwstr>
  </property>
  <property fmtid="{D5CDD505-2E9C-101B-9397-08002B2CF9AE}" pid="11" name="DocumentType">
    <vt:lpwstr/>
  </property>
  <property fmtid="{D5CDD505-2E9C-101B-9397-08002B2CF9AE}" pid="12" name="ProjectActivity">
    <vt:lpwstr/>
  </property>
  <property fmtid="{D5CDD505-2E9C-101B-9397-08002B2CF9AE}" pid="13" name="MediaServiceImageTags">
    <vt:lpwstr/>
  </property>
</Properties>
</file>